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11775" windowHeight="12795" tabRatio="601" activeTab="0"/>
  </bookViews>
  <sheets>
    <sheet name="Лист 1" sheetId="1" r:id="rId1"/>
  </sheets>
  <definedNames>
    <definedName name="_xlnm.Print_Titles" localSheetId="0">'Лист 1'!$2:$4</definedName>
  </definedNames>
  <calcPr fullCalcOnLoad="1"/>
</workbook>
</file>

<file path=xl/sharedStrings.xml><?xml version="1.0" encoding="utf-8"?>
<sst xmlns="http://schemas.openxmlformats.org/spreadsheetml/2006/main" count="71" uniqueCount="67">
  <si>
    <t>(тыс. рублей)</t>
  </si>
  <si>
    <t>Наименование</t>
  </si>
  <si>
    <t xml:space="preserve"> Налоги на прибыль, доходы</t>
  </si>
  <si>
    <t xml:space="preserve"> Налог на прибыль организаций</t>
  </si>
  <si>
    <t xml:space="preserve"> Налог на доходы физических лиц</t>
  </si>
  <si>
    <t xml:space="preserve"> Акцизы по подакцизным товарам (продукции), производимым на территории Российской Федерации </t>
  </si>
  <si>
    <t xml:space="preserve"> Налоги на имущество</t>
  </si>
  <si>
    <t xml:space="preserve"> Налог на имущество организаций</t>
  </si>
  <si>
    <t xml:space="preserve"> Транспортный налог</t>
  </si>
  <si>
    <t xml:space="preserve"> Налог на игорный бизнес</t>
  </si>
  <si>
    <t xml:space="preserve"> Налоги, сборы и регулярные платежи за пользование природными  ресурсами</t>
  </si>
  <si>
    <t xml:space="preserve"> Налог на добычу полезных ископаемых</t>
  </si>
  <si>
    <t xml:space="preserve"> Сборы за  пользование объектами животного мира и за пользование объектами водных биологических ресурсов  </t>
  </si>
  <si>
    <t xml:space="preserve"> Государственная пошлина</t>
  </si>
  <si>
    <t xml:space="preserve"> Задолженность и перерасчеты по отмененным налогам, сборам и иным обязательным платежам</t>
  </si>
  <si>
    <t>Налоговые доходы</t>
  </si>
  <si>
    <t>ВСЕГО ДОХОДЫ</t>
  </si>
  <si>
    <t>Налоги на совокупный доход</t>
  </si>
  <si>
    <t>Сумма</t>
  </si>
  <si>
    <t>Код  вида доходов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</si>
  <si>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</si>
  <si>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</si>
  <si>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</si>
  <si>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Безвозмездные поступления от государственных (муниципальных) организаций</t>
  </si>
  <si>
    <t>Иные безвозмездные поступления</t>
  </si>
  <si>
    <t xml:space="preserve"> НАЛОГОВЫЕ И НЕНАЛОГОВЫЕ ДОХОДЫ                       </t>
  </si>
  <si>
    <t>1 01 00000 00 0000 000</t>
  </si>
  <si>
    <t>1 01 01000 00 0000 110</t>
  </si>
  <si>
    <t>1 01 02000 00 0000 110</t>
  </si>
  <si>
    <t>Налоги на товары (работы, услуги), реализуемые на территории Российской Федерации, в том числе</t>
  </si>
  <si>
    <t>000 1 03 02000 00 0000 110</t>
  </si>
  <si>
    <t>1 03 00000 00 0000 000</t>
  </si>
  <si>
    <t>1 03 02000 00 0000 110</t>
  </si>
  <si>
    <t>1 06 00000 00 0000 000</t>
  </si>
  <si>
    <t>1 06 02000 00 0000 110</t>
  </si>
  <si>
    <t>1 06 05000 00 0000 110</t>
  </si>
  <si>
    <t>1 07 00000 00 0000 000</t>
  </si>
  <si>
    <t>1 07 01000 00 0000 110</t>
  </si>
  <si>
    <t>1 07 04000 00 0000 110</t>
  </si>
  <si>
    <t>1 08 00000 00 0000 000</t>
  </si>
  <si>
    <t>1 09 00000 00 0000 000</t>
  </si>
  <si>
    <t>2 00 00000 00 0000 000</t>
  </si>
  <si>
    <t>2 02 00000 00 0000 000</t>
  </si>
  <si>
    <t>2 02 10000 00 0000 151</t>
  </si>
  <si>
    <t>2 02 20000 00 0000 151</t>
  </si>
  <si>
    <t>2 02 30000 00 0000 151</t>
  </si>
  <si>
    <t>2 02 40000 00 0000 151</t>
  </si>
  <si>
    <t>2 03 00000 00 0000 000</t>
  </si>
  <si>
    <t>1 06 04000 00 0000 110</t>
  </si>
  <si>
    <t>Неналоговые доходы</t>
  </si>
  <si>
    <t>Прогноз на 2022 год</t>
  </si>
  <si>
    <t xml:space="preserve">Налоги на совокупный доход </t>
  </si>
  <si>
    <t>1 05 00000 00 0000 000</t>
  </si>
  <si>
    <t>Налог на профессиональный доход</t>
  </si>
  <si>
    <t>1 05 06001 00 0000 110</t>
  </si>
  <si>
    <t>Прогноз на 2023 год</t>
  </si>
  <si>
    <t>Темп роста к прогнозу 2022, %</t>
  </si>
  <si>
    <t>Сведения о доходах областного бюджета по видам доходов на 2022 год и плановый период 2023-2024 годов в сравнении с ожидаемым исполнением за 2021 год и исполнением за 2020 год</t>
  </si>
  <si>
    <t>Отчет за 2020 год</t>
  </si>
  <si>
    <t>Ожидаемое 2021 года</t>
  </si>
  <si>
    <t>Прогноз на 2024 год</t>
  </si>
  <si>
    <t>Темп роста к отчету 2020, %</t>
  </si>
  <si>
    <t>Темп роста к ожидаемому 2021, %</t>
  </si>
  <si>
    <t>Темп роста к прогнозу 2023, %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</si>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</sst>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000"/>
    <numFmt numFmtId="175" formatCode="0.000"/>
    <numFmt numFmtId="176" formatCode="0.00000"/>
    <numFmt numFmtId="177" formatCode="0.000000"/>
    <numFmt numFmtId="178" formatCode="_-* #,##0_р_._-;\-* #,##0_р_._-;_-* &quot;-&quot;??_р_._-;_-@_-"/>
  </numFmts>
  <fonts count="49">
    <font>
      <sz val="13"/>
      <name val="Times New Roman Cyr"/>
      <family val="0"/>
    </font>
    <font>
      <b/>
      <sz val="12"/>
      <color indexed="24"/>
      <name val="Times New Roman Cyr"/>
      <family val="1"/>
    </font>
    <font>
      <b/>
      <sz val="12"/>
      <color indexed="32"/>
      <name val="Arial Cyr"/>
      <family val="2"/>
    </font>
    <font>
      <sz val="12"/>
      <color indexed="32"/>
      <name val="Arial Cyr"/>
      <family val="2"/>
    </font>
    <font>
      <u val="single"/>
      <sz val="9.75"/>
      <color indexed="12"/>
      <name val="Times New Roman Cyr"/>
      <family val="0"/>
    </font>
    <font>
      <u val="single"/>
      <sz val="9.75"/>
      <color indexed="36"/>
      <name val="Times New Roman Cyr"/>
      <family val="0"/>
    </font>
    <font>
      <sz val="15"/>
      <name val="Arial"/>
      <family val="2"/>
    </font>
    <font>
      <b/>
      <sz val="15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2" fontId="2" fillId="0" borderId="6">
      <alignment wrapText="1"/>
      <protection/>
    </xf>
    <xf numFmtId="172" fontId="3" fillId="0" borderId="7" applyBorder="0">
      <alignment wrapText="1"/>
      <protection/>
    </xf>
    <xf numFmtId="0" fontId="40" fillId="0" borderId="8" applyNumberFormat="0" applyFill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1" fontId="1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49" fontId="9" fillId="0" borderId="13" xfId="62" applyNumberFormat="1" applyFont="1" applyFill="1" applyBorder="1" applyAlignment="1">
      <alignment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72" fontId="9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2" fontId="7" fillId="0" borderId="13" xfId="62" applyNumberFormat="1" applyFont="1" applyFill="1" applyBorder="1" applyAlignment="1">
      <alignment horizontal="left" wrapText="1"/>
      <protection/>
    </xf>
    <xf numFmtId="173" fontId="11" fillId="0" borderId="12" xfId="0" applyNumberFormat="1" applyFont="1" applyFill="1" applyBorder="1" applyAlignment="1">
      <alignment horizontal="right" wrapText="1"/>
    </xf>
    <xf numFmtId="173" fontId="11" fillId="0" borderId="12" xfId="0" applyNumberFormat="1" applyFont="1" applyFill="1" applyBorder="1" applyAlignment="1">
      <alignment/>
    </xf>
    <xf numFmtId="173" fontId="7" fillId="0" borderId="12" xfId="0" applyNumberFormat="1" applyFont="1" applyFill="1" applyBorder="1" applyAlignment="1">
      <alignment/>
    </xf>
    <xf numFmtId="173" fontId="6" fillId="0" borderId="12" xfId="0" applyNumberFormat="1" applyFont="1" applyFill="1" applyBorder="1" applyAlignment="1">
      <alignment/>
    </xf>
    <xf numFmtId="173" fontId="7" fillId="0" borderId="12" xfId="0" applyNumberFormat="1" applyFont="1" applyFill="1" applyBorder="1" applyAlignment="1">
      <alignment horizontal="right"/>
    </xf>
    <xf numFmtId="173" fontId="6" fillId="0" borderId="12" xfId="0" applyNumberFormat="1" applyFont="1" applyFill="1" applyBorder="1" applyAlignment="1">
      <alignment horizontal="right"/>
    </xf>
    <xf numFmtId="49" fontId="13" fillId="0" borderId="12" xfId="55" applyNumberFormat="1" applyFont="1" applyFill="1" applyBorder="1" applyAlignment="1">
      <alignment horizontal="center"/>
      <protection/>
    </xf>
    <xf numFmtId="49" fontId="14" fillId="0" borderId="12" xfId="55" applyNumberFormat="1" applyFont="1" applyFill="1" applyBorder="1" applyAlignment="1">
      <alignment horizontal="center"/>
      <protection/>
    </xf>
    <xf numFmtId="172" fontId="9" fillId="0" borderId="14" xfId="0" applyNumberFormat="1" applyFont="1" applyFill="1" applyBorder="1" applyAlignment="1">
      <alignment horizontal="center" vertical="center" wrapText="1"/>
    </xf>
    <xf numFmtId="2" fontId="7" fillId="0" borderId="15" xfId="62" applyNumberFormat="1" applyFont="1" applyFill="1" applyBorder="1" applyAlignment="1">
      <alignment horizontal="left" wrapText="1"/>
      <protection/>
    </xf>
    <xf numFmtId="173" fontId="11" fillId="0" borderId="14" xfId="0" applyNumberFormat="1" applyFont="1" applyFill="1" applyBorder="1" applyAlignment="1">
      <alignment/>
    </xf>
    <xf numFmtId="49" fontId="9" fillId="0" borderId="15" xfId="62" applyNumberFormat="1" applyFont="1" applyFill="1" applyBorder="1" applyAlignment="1">
      <alignment horizontal="left" wrapText="1"/>
      <protection/>
    </xf>
    <xf numFmtId="173" fontId="7" fillId="0" borderId="14" xfId="0" applyNumberFormat="1" applyFont="1" applyFill="1" applyBorder="1" applyAlignment="1">
      <alignment/>
    </xf>
    <xf numFmtId="49" fontId="9" fillId="0" borderId="15" xfId="62" applyNumberFormat="1" applyFont="1" applyFill="1" applyBorder="1" applyAlignment="1">
      <alignment horizontal="left"/>
      <protection/>
    </xf>
    <xf numFmtId="49" fontId="9" fillId="0" borderId="15" xfId="62" applyNumberFormat="1" applyFont="1" applyFill="1" applyBorder="1" applyAlignment="1">
      <alignment wrapText="1"/>
      <protection/>
    </xf>
    <xf numFmtId="172" fontId="12" fillId="0" borderId="15" xfId="50" applyFont="1" applyFill="1" applyBorder="1" applyAlignment="1">
      <alignment wrapText="1"/>
      <protection/>
    </xf>
    <xf numFmtId="173" fontId="6" fillId="0" borderId="14" xfId="0" applyNumberFormat="1" applyFont="1" applyFill="1" applyBorder="1" applyAlignment="1">
      <alignment/>
    </xf>
    <xf numFmtId="49" fontId="12" fillId="0" borderId="15" xfId="62" applyNumberFormat="1" applyFont="1" applyFill="1" applyBorder="1" applyAlignment="1">
      <alignment wrapText="1"/>
      <protection/>
    </xf>
    <xf numFmtId="172" fontId="9" fillId="0" borderId="15" xfId="49" applyFont="1" applyFill="1" applyBorder="1" applyAlignment="1">
      <alignment wrapText="1"/>
      <protection/>
    </xf>
    <xf numFmtId="172" fontId="12" fillId="0" borderId="15" xfId="49" applyFont="1" applyFill="1" applyBorder="1" applyAlignment="1">
      <alignment wrapText="1"/>
      <protection/>
    </xf>
    <xf numFmtId="172" fontId="9" fillId="0" borderId="15" xfId="50" applyFont="1" applyFill="1" applyBorder="1" applyAlignment="1">
      <alignment wrapText="1"/>
      <protection/>
    </xf>
    <xf numFmtId="173" fontId="7" fillId="0" borderId="16" xfId="0" applyNumberFormat="1" applyFont="1" applyFill="1" applyBorder="1" applyAlignment="1">
      <alignment horizontal="right"/>
    </xf>
    <xf numFmtId="173" fontId="7" fillId="0" borderId="16" xfId="0" applyNumberFormat="1" applyFont="1" applyFill="1" applyBorder="1" applyAlignment="1">
      <alignment/>
    </xf>
    <xf numFmtId="173" fontId="7" fillId="0" borderId="17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2" fontId="9" fillId="0" borderId="19" xfId="62" applyNumberFormat="1" applyFont="1" applyFill="1" applyBorder="1" applyAlignment="1">
      <alignment horizontal="center" vertical="center" wrapText="1"/>
      <protection/>
    </xf>
    <xf numFmtId="2" fontId="9" fillId="0" borderId="20" xfId="62" applyNumberFormat="1" applyFont="1" applyFill="1" applyBorder="1" applyAlignment="1">
      <alignment horizontal="center" vertical="center" wrapText="1"/>
      <protection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2" fontId="9" fillId="0" borderId="24" xfId="62" applyNumberFormat="1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9" fillId="0" borderId="20" xfId="0" applyFont="1" applyFill="1" applyBorder="1" applyAlignment="1">
      <alignment/>
    </xf>
    <xf numFmtId="0" fontId="9" fillId="0" borderId="20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16" xfId="0" applyFont="1" applyBorder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Г1" xfId="49"/>
    <cellStyle name="ЗГ2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="90" zoomScaleNormal="70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5" sqref="D5"/>
    </sheetView>
  </sheetViews>
  <sheetFormatPr defaultColWidth="27.8125" defaultRowHeight="16.5"/>
  <cols>
    <col min="1" max="1" width="56.8125" style="1" customWidth="1"/>
    <col min="2" max="2" width="23.6328125" style="1" customWidth="1"/>
    <col min="3" max="3" width="19.54296875" style="1" customWidth="1"/>
    <col min="4" max="4" width="15.99609375" style="1" customWidth="1"/>
    <col min="5" max="5" width="12.453125" style="1" customWidth="1"/>
    <col min="6" max="6" width="15.453125" style="1" customWidth="1"/>
    <col min="7" max="7" width="13.99609375" style="1" customWidth="1"/>
    <col min="8" max="8" width="15.453125" style="1" customWidth="1"/>
    <col min="9" max="9" width="12.18359375" style="1" customWidth="1"/>
    <col min="10" max="10" width="15.453125" style="1" customWidth="1"/>
    <col min="11" max="11" width="12.18359375" style="1" customWidth="1"/>
    <col min="12" max="16384" width="27.8125" style="1" customWidth="1"/>
  </cols>
  <sheetData>
    <row r="1" spans="1:11" ht="56.25" customHeight="1">
      <c r="A1" s="37" t="s">
        <v>57</v>
      </c>
      <c r="B1" s="37"/>
      <c r="C1" s="37"/>
      <c r="D1" s="37"/>
      <c r="E1" s="37"/>
      <c r="F1" s="37"/>
      <c r="G1" s="37"/>
      <c r="H1" s="38"/>
      <c r="I1" s="38"/>
      <c r="J1" s="38"/>
      <c r="K1" s="38"/>
    </row>
    <row r="2" spans="1:11" ht="19.5" customHeight="1" thickBot="1">
      <c r="A2" s="4">
        <v>3</v>
      </c>
      <c r="B2" s="4"/>
      <c r="C2" s="5"/>
      <c r="D2" s="7"/>
      <c r="E2" s="7"/>
      <c r="F2" s="7"/>
      <c r="G2" s="6"/>
      <c r="K2" s="6" t="s">
        <v>0</v>
      </c>
    </row>
    <row r="3" spans="1:11" ht="34.5" customHeight="1">
      <c r="A3" s="39" t="s">
        <v>1</v>
      </c>
      <c r="B3" s="44" t="s">
        <v>19</v>
      </c>
      <c r="C3" s="36" t="s">
        <v>58</v>
      </c>
      <c r="D3" s="41" t="s">
        <v>59</v>
      </c>
      <c r="E3" s="42"/>
      <c r="F3" s="41" t="s">
        <v>50</v>
      </c>
      <c r="G3" s="42"/>
      <c r="H3" s="41" t="s">
        <v>55</v>
      </c>
      <c r="I3" s="42"/>
      <c r="J3" s="41" t="s">
        <v>60</v>
      </c>
      <c r="K3" s="43"/>
    </row>
    <row r="4" spans="1:11" ht="60" customHeight="1">
      <c r="A4" s="40"/>
      <c r="B4" s="45"/>
      <c r="C4" s="2" t="s">
        <v>18</v>
      </c>
      <c r="D4" s="2" t="s">
        <v>18</v>
      </c>
      <c r="E4" s="8" t="s">
        <v>61</v>
      </c>
      <c r="F4" s="2" t="s">
        <v>18</v>
      </c>
      <c r="G4" s="8" t="s">
        <v>62</v>
      </c>
      <c r="H4" s="2" t="s">
        <v>18</v>
      </c>
      <c r="I4" s="8" t="s">
        <v>56</v>
      </c>
      <c r="J4" s="2" t="s">
        <v>18</v>
      </c>
      <c r="K4" s="20" t="s">
        <v>63</v>
      </c>
    </row>
    <row r="5" spans="1:11" s="7" customFormat="1" ht="28.5" customHeight="1">
      <c r="A5" s="21" t="s">
        <v>16</v>
      </c>
      <c r="B5" s="11"/>
      <c r="C5" s="12">
        <f>C6+C26</f>
        <v>78621109.30000001</v>
      </c>
      <c r="D5" s="12">
        <f aca="true" t="shared" si="0" ref="D5:J5">D6+D26</f>
        <v>77203443.6</v>
      </c>
      <c r="E5" s="13">
        <f aca="true" t="shared" si="1" ref="E5:E15">D5/C5*100</f>
        <v>98.19683833944579</v>
      </c>
      <c r="F5" s="12">
        <f t="shared" si="0"/>
        <v>68921270.1</v>
      </c>
      <c r="G5" s="13">
        <f aca="true" t="shared" si="2" ref="G5:G27">F5/D5*100</f>
        <v>89.2722745077138</v>
      </c>
      <c r="H5" s="12">
        <f t="shared" si="0"/>
        <v>70139488.29999998</v>
      </c>
      <c r="I5" s="13">
        <f>H5/F5*100</f>
        <v>101.76755042127408</v>
      </c>
      <c r="J5" s="12">
        <f t="shared" si="0"/>
        <v>71181381.39999999</v>
      </c>
      <c r="K5" s="22">
        <f>J5/H5*100</f>
        <v>101.48545865567715</v>
      </c>
    </row>
    <row r="6" spans="1:11" s="9" customFormat="1" ht="28.5" customHeight="1">
      <c r="A6" s="23" t="s">
        <v>25</v>
      </c>
      <c r="B6" s="18"/>
      <c r="C6" s="14">
        <f>C7+C25</f>
        <v>52362356.50000001</v>
      </c>
      <c r="D6" s="14">
        <f>D7+D25</f>
        <v>55135782.699999996</v>
      </c>
      <c r="E6" s="14">
        <f t="shared" si="1"/>
        <v>105.29660310456042</v>
      </c>
      <c r="F6" s="14">
        <f>F7+F25</f>
        <v>58390538</v>
      </c>
      <c r="G6" s="14">
        <f t="shared" si="2"/>
        <v>105.90316331901823</v>
      </c>
      <c r="H6" s="14">
        <f>H7+H25</f>
        <v>59747016.79999999</v>
      </c>
      <c r="I6" s="14">
        <f aca="true" t="shared" si="3" ref="I6:I31">H6/F6*100</f>
        <v>102.32311406344637</v>
      </c>
      <c r="J6" s="14">
        <f>J7+J25</f>
        <v>61226658.3</v>
      </c>
      <c r="K6" s="24">
        <f aca="true" t="shared" si="4" ref="K6:K31">J6/H6*100</f>
        <v>102.4765110950276</v>
      </c>
    </row>
    <row r="7" spans="1:11" s="9" customFormat="1" ht="24" customHeight="1">
      <c r="A7" s="25" t="s">
        <v>15</v>
      </c>
      <c r="B7" s="18"/>
      <c r="C7" s="14">
        <f>C8+C11+C14+C16+C20+C23+C24</f>
        <v>51225394.00000001</v>
      </c>
      <c r="D7" s="14">
        <f>D8+D11+D16+D20+D23+D24+D14</f>
        <v>54241439.199999996</v>
      </c>
      <c r="E7" s="14">
        <f t="shared" si="1"/>
        <v>105.88779307388047</v>
      </c>
      <c r="F7" s="14">
        <f>F8+F11+F14+F16+F20+F23+F24</f>
        <v>57254000.4</v>
      </c>
      <c r="G7" s="14">
        <f t="shared" si="2"/>
        <v>105.55398463689734</v>
      </c>
      <c r="H7" s="14">
        <f>H8+H11+H14+H16+H20+H23+H24</f>
        <v>59030302.79999999</v>
      </c>
      <c r="I7" s="14">
        <f t="shared" si="3"/>
        <v>103.10249482584626</v>
      </c>
      <c r="J7" s="14">
        <f>J8+J11+J14+J16+J20+J23+J24</f>
        <v>60498279.3</v>
      </c>
      <c r="K7" s="24">
        <f t="shared" si="4"/>
        <v>102.48681851586234</v>
      </c>
    </row>
    <row r="8" spans="1:11" s="9" customFormat="1" ht="26.25" customHeight="1">
      <c r="A8" s="26" t="s">
        <v>2</v>
      </c>
      <c r="B8" s="18" t="s">
        <v>26</v>
      </c>
      <c r="C8" s="14">
        <f>C9+C10</f>
        <v>34828436.7</v>
      </c>
      <c r="D8" s="14">
        <f>D9+D10</f>
        <v>36760796.9</v>
      </c>
      <c r="E8" s="14">
        <f t="shared" si="1"/>
        <v>105.5482254820814</v>
      </c>
      <c r="F8" s="14">
        <f>F9+F10</f>
        <v>38799716.5</v>
      </c>
      <c r="G8" s="14">
        <f t="shared" si="2"/>
        <v>105.54645103463467</v>
      </c>
      <c r="H8" s="14">
        <f>H9+H10</f>
        <v>40220360.3</v>
      </c>
      <c r="I8" s="14">
        <f t="shared" si="3"/>
        <v>103.66147984612206</v>
      </c>
      <c r="J8" s="14">
        <f>J9+J10</f>
        <v>41470443</v>
      </c>
      <c r="K8" s="24">
        <f t="shared" si="4"/>
        <v>103.10808429033393</v>
      </c>
    </row>
    <row r="9" spans="1:11" ht="27" customHeight="1">
      <c r="A9" s="27" t="s">
        <v>3</v>
      </c>
      <c r="B9" s="19" t="s">
        <v>27</v>
      </c>
      <c r="C9" s="15">
        <v>17507210.6</v>
      </c>
      <c r="D9" s="15">
        <v>18475258</v>
      </c>
      <c r="E9" s="15">
        <f t="shared" si="1"/>
        <v>105.52942111749087</v>
      </c>
      <c r="F9" s="15">
        <v>19214268</v>
      </c>
      <c r="G9" s="15">
        <f t="shared" si="2"/>
        <v>103.99999826795383</v>
      </c>
      <c r="H9" s="15">
        <v>19560125</v>
      </c>
      <c r="I9" s="15">
        <f t="shared" si="3"/>
        <v>101.80000091598598</v>
      </c>
      <c r="J9" s="15">
        <v>19716606</v>
      </c>
      <c r="K9" s="28">
        <f t="shared" si="4"/>
        <v>100.8</v>
      </c>
    </row>
    <row r="10" spans="1:11" ht="24" customHeight="1">
      <c r="A10" s="27" t="s">
        <v>4</v>
      </c>
      <c r="B10" s="19" t="s">
        <v>28</v>
      </c>
      <c r="C10" s="15">
        <v>17321226.1</v>
      </c>
      <c r="D10" s="15">
        <v>18285538.9</v>
      </c>
      <c r="E10" s="15">
        <f t="shared" si="1"/>
        <v>105.56723175618612</v>
      </c>
      <c r="F10" s="15">
        <v>19585448.5</v>
      </c>
      <c r="G10" s="15">
        <f t="shared" si="2"/>
        <v>107.10894880981606</v>
      </c>
      <c r="H10" s="15">
        <v>20660235.3</v>
      </c>
      <c r="I10" s="15">
        <f t="shared" si="3"/>
        <v>105.48768030509999</v>
      </c>
      <c r="J10" s="15">
        <v>21753837</v>
      </c>
      <c r="K10" s="28">
        <f t="shared" si="4"/>
        <v>105.29326836853596</v>
      </c>
    </row>
    <row r="11" spans="1:11" ht="41.25" customHeight="1">
      <c r="A11" s="26" t="s">
        <v>29</v>
      </c>
      <c r="B11" s="18" t="s">
        <v>31</v>
      </c>
      <c r="C11" s="14">
        <f>C13</f>
        <v>10762226</v>
      </c>
      <c r="D11" s="14">
        <f>D13</f>
        <v>11380717.9</v>
      </c>
      <c r="E11" s="14">
        <f t="shared" si="1"/>
        <v>105.74687708658041</v>
      </c>
      <c r="F11" s="14">
        <f>F13</f>
        <v>12230820.3</v>
      </c>
      <c r="G11" s="14">
        <f t="shared" si="2"/>
        <v>107.46967289295519</v>
      </c>
      <c r="H11" s="14">
        <f>H13</f>
        <v>12524589.3</v>
      </c>
      <c r="I11" s="14">
        <f t="shared" si="3"/>
        <v>102.40187487669981</v>
      </c>
      <c r="J11" s="14">
        <f>J13</f>
        <v>12688082.8</v>
      </c>
      <c r="K11" s="24">
        <f t="shared" si="4"/>
        <v>101.30538012931089</v>
      </c>
    </row>
    <row r="12" spans="1:11" ht="26.25" customHeight="1" hidden="1">
      <c r="A12" s="26" t="s">
        <v>17</v>
      </c>
      <c r="B12" s="19" t="s">
        <v>30</v>
      </c>
      <c r="C12" s="14">
        <v>-85</v>
      </c>
      <c r="D12" s="15"/>
      <c r="E12" s="14">
        <f t="shared" si="1"/>
        <v>0</v>
      </c>
      <c r="F12" s="15"/>
      <c r="G12" s="14" t="e">
        <f t="shared" si="2"/>
        <v>#DIV/0!</v>
      </c>
      <c r="H12" s="15"/>
      <c r="I12" s="14" t="e">
        <f t="shared" si="3"/>
        <v>#DIV/0!</v>
      </c>
      <c r="J12" s="15"/>
      <c r="K12" s="24" t="e">
        <f t="shared" si="4"/>
        <v>#DIV/0!</v>
      </c>
    </row>
    <row r="13" spans="1:11" ht="35.25" customHeight="1">
      <c r="A13" s="29" t="s">
        <v>5</v>
      </c>
      <c r="B13" s="19" t="s">
        <v>32</v>
      </c>
      <c r="C13" s="15">
        <v>10762226</v>
      </c>
      <c r="D13" s="15">
        <v>11380717.9</v>
      </c>
      <c r="E13" s="15">
        <f t="shared" si="1"/>
        <v>105.74687708658041</v>
      </c>
      <c r="F13" s="15">
        <v>12230820.3</v>
      </c>
      <c r="G13" s="15">
        <f t="shared" si="2"/>
        <v>107.46967289295519</v>
      </c>
      <c r="H13" s="15">
        <v>12524589.3</v>
      </c>
      <c r="I13" s="15">
        <f>H13/F13*100</f>
        <v>102.40187487669981</v>
      </c>
      <c r="J13" s="15">
        <v>12688082.8</v>
      </c>
      <c r="K13" s="28">
        <f>J13/H13*100</f>
        <v>101.30538012931089</v>
      </c>
    </row>
    <row r="14" spans="1:11" s="9" customFormat="1" ht="24.75" customHeight="1">
      <c r="A14" s="26" t="s">
        <v>51</v>
      </c>
      <c r="B14" s="18" t="s">
        <v>52</v>
      </c>
      <c r="C14" s="14">
        <f>C15</f>
        <v>22200.7</v>
      </c>
      <c r="D14" s="14">
        <f>D15</f>
        <v>81600</v>
      </c>
      <c r="E14" s="14">
        <f t="shared" si="1"/>
        <v>367.5559779646588</v>
      </c>
      <c r="F14" s="14">
        <f>F15</f>
        <v>82300</v>
      </c>
      <c r="G14" s="14">
        <f t="shared" si="2"/>
        <v>100.8578431372549</v>
      </c>
      <c r="H14" s="14">
        <f>H15</f>
        <v>82700</v>
      </c>
      <c r="I14" s="14">
        <f>H14/F14*100</f>
        <v>100.48602673147022</v>
      </c>
      <c r="J14" s="14">
        <f>J15</f>
        <v>83000</v>
      </c>
      <c r="K14" s="24">
        <f>J14/H14*100</f>
        <v>100.36275695284161</v>
      </c>
    </row>
    <row r="15" spans="1:11" ht="20.25" customHeight="1">
      <c r="A15" s="29" t="s">
        <v>53</v>
      </c>
      <c r="B15" s="19" t="s">
        <v>54</v>
      </c>
      <c r="C15" s="15">
        <v>22200.7</v>
      </c>
      <c r="D15" s="15">
        <v>81600</v>
      </c>
      <c r="E15" s="15">
        <f t="shared" si="1"/>
        <v>367.5559779646588</v>
      </c>
      <c r="F15" s="15">
        <v>82300</v>
      </c>
      <c r="G15" s="15">
        <f t="shared" si="2"/>
        <v>100.8578431372549</v>
      </c>
      <c r="H15" s="15">
        <v>82700</v>
      </c>
      <c r="I15" s="15">
        <f>H15/F15*100</f>
        <v>100.48602673147022</v>
      </c>
      <c r="J15" s="15">
        <v>83000</v>
      </c>
      <c r="K15" s="28">
        <f>J15/H15*100</f>
        <v>100.36275695284161</v>
      </c>
    </row>
    <row r="16" spans="1:11" s="9" customFormat="1" ht="22.5" customHeight="1">
      <c r="A16" s="30" t="s">
        <v>6</v>
      </c>
      <c r="B16" s="18" t="s">
        <v>33</v>
      </c>
      <c r="C16" s="14">
        <f>C17+C18+C19</f>
        <v>5313260.7</v>
      </c>
      <c r="D16" s="14">
        <f>D17+D18+D19</f>
        <v>5685120</v>
      </c>
      <c r="E16" s="14">
        <f aca="true" t="shared" si="5" ref="E16:E33">D16/C16*100</f>
        <v>106.99870232228581</v>
      </c>
      <c r="F16" s="14">
        <f>F17+F18+F19</f>
        <v>5793714</v>
      </c>
      <c r="G16" s="14">
        <f t="shared" si="2"/>
        <v>101.9101443768997</v>
      </c>
      <c r="H16" s="14">
        <f>H17+H18+H19</f>
        <v>5854039.4</v>
      </c>
      <c r="I16" s="14">
        <f t="shared" si="3"/>
        <v>101.0412215722074</v>
      </c>
      <c r="J16" s="14">
        <f>J17+J18+J19</f>
        <v>5903753.8</v>
      </c>
      <c r="K16" s="24">
        <f t="shared" si="4"/>
        <v>100.84923241206747</v>
      </c>
    </row>
    <row r="17" spans="1:11" ht="21" customHeight="1">
      <c r="A17" s="31" t="s">
        <v>7</v>
      </c>
      <c r="B17" s="19" t="s">
        <v>34</v>
      </c>
      <c r="C17" s="15">
        <v>4136897.1</v>
      </c>
      <c r="D17" s="15">
        <v>4434000</v>
      </c>
      <c r="E17" s="15">
        <f t="shared" si="5"/>
        <v>107.1817812437249</v>
      </c>
      <c r="F17" s="15">
        <v>4527114</v>
      </c>
      <c r="G17" s="15">
        <f t="shared" si="2"/>
        <v>102.1</v>
      </c>
      <c r="H17" s="15">
        <v>4581439.4</v>
      </c>
      <c r="I17" s="15">
        <f t="shared" si="3"/>
        <v>101.2000007068521</v>
      </c>
      <c r="J17" s="15">
        <v>4627253.8</v>
      </c>
      <c r="K17" s="28">
        <f t="shared" si="4"/>
        <v>101.0000001309632</v>
      </c>
    </row>
    <row r="18" spans="1:11" ht="22.5" customHeight="1">
      <c r="A18" s="31" t="s">
        <v>8</v>
      </c>
      <c r="B18" s="19" t="s">
        <v>48</v>
      </c>
      <c r="C18" s="15">
        <v>1176382.6</v>
      </c>
      <c r="D18" s="15">
        <v>1251120</v>
      </c>
      <c r="E18" s="15">
        <f t="shared" si="5"/>
        <v>106.35315415239906</v>
      </c>
      <c r="F18" s="15">
        <v>1266600</v>
      </c>
      <c r="G18" s="15">
        <f t="shared" si="2"/>
        <v>101.23729138691732</v>
      </c>
      <c r="H18" s="15">
        <v>1272600</v>
      </c>
      <c r="I18" s="15">
        <f t="shared" si="3"/>
        <v>100.47370914258644</v>
      </c>
      <c r="J18" s="15">
        <v>1276500</v>
      </c>
      <c r="K18" s="28">
        <f t="shared" si="4"/>
        <v>100.30645921735031</v>
      </c>
    </row>
    <row r="19" spans="1:11" ht="24.75" customHeight="1">
      <c r="A19" s="31" t="s">
        <v>9</v>
      </c>
      <c r="B19" s="19" t="s">
        <v>35</v>
      </c>
      <c r="C19" s="15">
        <v>-19</v>
      </c>
      <c r="D19" s="15">
        <v>0</v>
      </c>
      <c r="E19" s="15">
        <f t="shared" si="5"/>
        <v>0</v>
      </c>
      <c r="F19" s="15">
        <v>0</v>
      </c>
      <c r="G19" s="15"/>
      <c r="H19" s="15">
        <v>0</v>
      </c>
      <c r="I19" s="15"/>
      <c r="J19" s="15">
        <v>0</v>
      </c>
      <c r="K19" s="28"/>
    </row>
    <row r="20" spans="1:11" s="9" customFormat="1" ht="36" customHeight="1">
      <c r="A20" s="30" t="s">
        <v>10</v>
      </c>
      <c r="B20" s="18" t="s">
        <v>36</v>
      </c>
      <c r="C20" s="14">
        <f>C21+C22</f>
        <v>140537.4</v>
      </c>
      <c r="D20" s="14">
        <f>D21+D22</f>
        <v>154191</v>
      </c>
      <c r="E20" s="14">
        <f t="shared" si="5"/>
        <v>109.71527863757264</v>
      </c>
      <c r="F20" s="14">
        <f>F21+F22</f>
        <v>150782</v>
      </c>
      <c r="G20" s="14">
        <f t="shared" si="2"/>
        <v>97.78910571952967</v>
      </c>
      <c r="H20" s="14">
        <f>H21+H22</f>
        <v>151038</v>
      </c>
      <c r="I20" s="14">
        <f t="shared" si="3"/>
        <v>100.16978153891047</v>
      </c>
      <c r="J20" s="14">
        <f>J21+J22</f>
        <v>154482</v>
      </c>
      <c r="K20" s="24">
        <f t="shared" si="4"/>
        <v>102.28022087156874</v>
      </c>
    </row>
    <row r="21" spans="1:11" ht="21.75" customHeight="1">
      <c r="A21" s="27" t="s">
        <v>11</v>
      </c>
      <c r="B21" s="19" t="s">
        <v>37</v>
      </c>
      <c r="C21" s="15">
        <v>138788.5</v>
      </c>
      <c r="D21" s="15">
        <v>152993</v>
      </c>
      <c r="E21" s="15">
        <f t="shared" si="5"/>
        <v>110.23463759605443</v>
      </c>
      <c r="F21" s="15">
        <v>149572</v>
      </c>
      <c r="G21" s="15">
        <f t="shared" si="2"/>
        <v>97.76394998463982</v>
      </c>
      <c r="H21" s="15">
        <v>149818</v>
      </c>
      <c r="I21" s="15">
        <f t="shared" si="3"/>
        <v>100.16446928569518</v>
      </c>
      <c r="J21" s="15">
        <v>153252</v>
      </c>
      <c r="K21" s="28">
        <f t="shared" si="4"/>
        <v>102.29211443217771</v>
      </c>
    </row>
    <row r="22" spans="1:11" ht="39" customHeight="1">
      <c r="A22" s="27" t="s">
        <v>12</v>
      </c>
      <c r="B22" s="19" t="s">
        <v>38</v>
      </c>
      <c r="C22" s="15">
        <v>1748.9</v>
      </c>
      <c r="D22" s="15">
        <v>1198</v>
      </c>
      <c r="E22" s="15">
        <f t="shared" si="5"/>
        <v>68.50020012579336</v>
      </c>
      <c r="F22" s="15">
        <v>1210</v>
      </c>
      <c r="G22" s="15">
        <f t="shared" si="2"/>
        <v>101.0016694490818</v>
      </c>
      <c r="H22" s="15">
        <v>1220</v>
      </c>
      <c r="I22" s="15">
        <f t="shared" si="3"/>
        <v>100.82644628099173</v>
      </c>
      <c r="J22" s="15">
        <v>1230</v>
      </c>
      <c r="K22" s="28">
        <f t="shared" si="4"/>
        <v>100.81967213114753</v>
      </c>
    </row>
    <row r="23" spans="1:11" s="9" customFormat="1" ht="23.25" customHeight="1">
      <c r="A23" s="30" t="s">
        <v>13</v>
      </c>
      <c r="B23" s="18" t="s">
        <v>39</v>
      </c>
      <c r="C23" s="14">
        <v>158512.3</v>
      </c>
      <c r="D23" s="14">
        <v>178678.9</v>
      </c>
      <c r="E23" s="14">
        <f t="shared" si="5"/>
        <v>112.72241964819133</v>
      </c>
      <c r="F23" s="14">
        <v>196498.6</v>
      </c>
      <c r="G23" s="14">
        <f t="shared" si="2"/>
        <v>109.97302983172608</v>
      </c>
      <c r="H23" s="14">
        <v>197447</v>
      </c>
      <c r="I23" s="14">
        <f t="shared" si="3"/>
        <v>100.48264974915853</v>
      </c>
      <c r="J23" s="14">
        <v>198419.6</v>
      </c>
      <c r="K23" s="24">
        <f t="shared" si="4"/>
        <v>100.49258788434365</v>
      </c>
    </row>
    <row r="24" spans="1:11" s="9" customFormat="1" ht="36.75" customHeight="1">
      <c r="A24" s="30" t="s">
        <v>14</v>
      </c>
      <c r="B24" s="18" t="s">
        <v>40</v>
      </c>
      <c r="C24" s="14">
        <v>220.2</v>
      </c>
      <c r="D24" s="14">
        <v>334.5</v>
      </c>
      <c r="E24" s="14">
        <f t="shared" si="5"/>
        <v>151.9073569482289</v>
      </c>
      <c r="F24" s="14">
        <v>169</v>
      </c>
      <c r="G24" s="14">
        <f t="shared" si="2"/>
        <v>50.52316890881914</v>
      </c>
      <c r="H24" s="14">
        <v>128.8</v>
      </c>
      <c r="I24" s="14">
        <f t="shared" si="3"/>
        <v>76.2130177514793</v>
      </c>
      <c r="J24" s="14">
        <v>98.1</v>
      </c>
      <c r="K24" s="24">
        <f t="shared" si="4"/>
        <v>76.16459627329192</v>
      </c>
    </row>
    <row r="25" spans="1:11" s="9" customFormat="1" ht="21.75" customHeight="1">
      <c r="A25" s="32" t="s">
        <v>49</v>
      </c>
      <c r="B25" s="3"/>
      <c r="C25" s="14">
        <v>1136962.5</v>
      </c>
      <c r="D25" s="14">
        <v>894343.5</v>
      </c>
      <c r="E25" s="14">
        <f t="shared" si="5"/>
        <v>78.66077377222204</v>
      </c>
      <c r="F25" s="14">
        <v>1136537.6</v>
      </c>
      <c r="G25" s="14">
        <f t="shared" si="2"/>
        <v>127.08065748786682</v>
      </c>
      <c r="H25" s="14">
        <v>716714</v>
      </c>
      <c r="I25" s="14">
        <f t="shared" si="3"/>
        <v>63.0611780903685</v>
      </c>
      <c r="J25" s="14">
        <v>728379</v>
      </c>
      <c r="K25" s="24">
        <f t="shared" si="4"/>
        <v>101.62756692348691</v>
      </c>
    </row>
    <row r="26" spans="1:11" s="9" customFormat="1" ht="19.5">
      <c r="A26" s="46" t="s">
        <v>20</v>
      </c>
      <c r="B26" s="18" t="s">
        <v>41</v>
      </c>
      <c r="C26" s="16">
        <f>C27+C32+C33</f>
        <v>26258752.800000004</v>
      </c>
      <c r="D26" s="16">
        <f>D27+D32+D33</f>
        <v>22067660.9</v>
      </c>
      <c r="E26" s="14">
        <f t="shared" si="5"/>
        <v>84.0392575690038</v>
      </c>
      <c r="F26" s="16">
        <f>F27+F32+F33</f>
        <v>10530732.100000001</v>
      </c>
      <c r="G26" s="14">
        <f t="shared" si="2"/>
        <v>47.72020083016593</v>
      </c>
      <c r="H26" s="16">
        <f>H27+H32+H33</f>
        <v>10392471.499999998</v>
      </c>
      <c r="I26" s="14">
        <f t="shared" si="3"/>
        <v>98.6870751369698</v>
      </c>
      <c r="J26" s="16">
        <f>J27+J32+J33</f>
        <v>9954723.1</v>
      </c>
      <c r="K26" s="24">
        <f t="shared" si="4"/>
        <v>95.78783160483049</v>
      </c>
    </row>
    <row r="27" spans="1:11" s="9" customFormat="1" ht="33.75">
      <c r="A27" s="47" t="s">
        <v>21</v>
      </c>
      <c r="B27" s="18" t="s">
        <v>42</v>
      </c>
      <c r="C27" s="16">
        <f>SUM(C28:C31)</f>
        <v>27514055.700000003</v>
      </c>
      <c r="D27" s="16">
        <f>SUM(D28:D31)</f>
        <v>21032953.4</v>
      </c>
      <c r="E27" s="14">
        <f t="shared" si="5"/>
        <v>76.44439492793495</v>
      </c>
      <c r="F27" s="16">
        <f>SUM(F28:F31)</f>
        <v>10530732.100000001</v>
      </c>
      <c r="G27" s="14">
        <f t="shared" si="2"/>
        <v>50.06777650161105</v>
      </c>
      <c r="H27" s="16">
        <f>SUM(H28:H31)</f>
        <v>10392471.499999998</v>
      </c>
      <c r="I27" s="14">
        <f t="shared" si="3"/>
        <v>98.6870751369698</v>
      </c>
      <c r="J27" s="16">
        <f>SUM(J28:J31)</f>
        <v>9954723.1</v>
      </c>
      <c r="K27" s="24">
        <f t="shared" si="4"/>
        <v>95.78783160483049</v>
      </c>
    </row>
    <row r="28" spans="1:11" ht="33">
      <c r="A28" s="48" t="s">
        <v>64</v>
      </c>
      <c r="B28" s="19" t="s">
        <v>43</v>
      </c>
      <c r="C28" s="17">
        <v>3224848.5</v>
      </c>
      <c r="D28" s="17">
        <v>597993.9</v>
      </c>
      <c r="E28" s="15">
        <f t="shared" si="5"/>
        <v>18.543317616315928</v>
      </c>
      <c r="F28" s="17">
        <v>0</v>
      </c>
      <c r="G28" s="15">
        <f aca="true" t="shared" si="6" ref="G28:G33">F28/D28*100</f>
        <v>0</v>
      </c>
      <c r="H28" s="17">
        <v>0</v>
      </c>
      <c r="I28" s="15"/>
      <c r="J28" s="17">
        <v>0</v>
      </c>
      <c r="K28" s="28"/>
    </row>
    <row r="29" spans="1:11" ht="33">
      <c r="A29" s="48" t="s">
        <v>65</v>
      </c>
      <c r="B29" s="19" t="s">
        <v>44</v>
      </c>
      <c r="C29" s="17">
        <v>8511598.8</v>
      </c>
      <c r="D29" s="17">
        <v>8701465.2</v>
      </c>
      <c r="E29" s="15">
        <f t="shared" si="5"/>
        <v>102.23067844786104</v>
      </c>
      <c r="F29" s="17">
        <v>6814740.3</v>
      </c>
      <c r="G29" s="15">
        <f t="shared" si="6"/>
        <v>78.3171585861195</v>
      </c>
      <c r="H29" s="17">
        <v>6948393.6</v>
      </c>
      <c r="I29" s="15">
        <f t="shared" si="3"/>
        <v>101.96123834682298</v>
      </c>
      <c r="J29" s="17">
        <v>6659796.3</v>
      </c>
      <c r="K29" s="28">
        <f t="shared" si="4"/>
        <v>95.84656085112968</v>
      </c>
    </row>
    <row r="30" spans="1:11" ht="33">
      <c r="A30" s="48" t="s">
        <v>66</v>
      </c>
      <c r="B30" s="19" t="s">
        <v>45</v>
      </c>
      <c r="C30" s="17">
        <v>3582053.5</v>
      </c>
      <c r="D30" s="17">
        <v>3651073.4</v>
      </c>
      <c r="E30" s="15">
        <f t="shared" si="5"/>
        <v>101.92682493435679</v>
      </c>
      <c r="F30" s="17">
        <v>2491888.5</v>
      </c>
      <c r="G30" s="15">
        <f t="shared" si="6"/>
        <v>68.25084644970435</v>
      </c>
      <c r="H30" s="17">
        <v>2589301.3</v>
      </c>
      <c r="I30" s="15">
        <f t="shared" si="3"/>
        <v>103.90919577661681</v>
      </c>
      <c r="J30" s="17">
        <v>2714737.8</v>
      </c>
      <c r="K30" s="28">
        <f t="shared" si="4"/>
        <v>104.84441497789385</v>
      </c>
    </row>
    <row r="31" spans="1:11" ht="18.75">
      <c r="A31" s="48" t="s">
        <v>22</v>
      </c>
      <c r="B31" s="19" t="s">
        <v>46</v>
      </c>
      <c r="C31" s="17">
        <v>12195554.9</v>
      </c>
      <c r="D31" s="17">
        <v>8082420.9</v>
      </c>
      <c r="E31" s="15">
        <f t="shared" si="5"/>
        <v>66.27349855150912</v>
      </c>
      <c r="F31" s="17">
        <v>1224103.3</v>
      </c>
      <c r="G31" s="15">
        <f t="shared" si="6"/>
        <v>15.145255550846157</v>
      </c>
      <c r="H31" s="17">
        <v>854776.6</v>
      </c>
      <c r="I31" s="15">
        <f t="shared" si="3"/>
        <v>69.8287963115531</v>
      </c>
      <c r="J31" s="17">
        <v>580189</v>
      </c>
      <c r="K31" s="28">
        <f t="shared" si="4"/>
        <v>67.876097684471</v>
      </c>
    </row>
    <row r="32" spans="1:11" s="9" customFormat="1" ht="33.75">
      <c r="A32" s="47" t="s">
        <v>23</v>
      </c>
      <c r="B32" s="18" t="s">
        <v>47</v>
      </c>
      <c r="C32" s="16">
        <v>444627.5</v>
      </c>
      <c r="D32" s="16">
        <v>916065.8</v>
      </c>
      <c r="E32" s="14">
        <f t="shared" si="5"/>
        <v>206.02994641582</v>
      </c>
      <c r="F32" s="16">
        <v>0</v>
      </c>
      <c r="G32" s="14">
        <f t="shared" si="6"/>
        <v>0</v>
      </c>
      <c r="H32" s="16">
        <v>0</v>
      </c>
      <c r="I32" s="14"/>
      <c r="J32" s="16">
        <v>0</v>
      </c>
      <c r="K32" s="24"/>
    </row>
    <row r="33" spans="1:11" s="9" customFormat="1" ht="20.25" thickBot="1">
      <c r="A33" s="49" t="s">
        <v>24</v>
      </c>
      <c r="B33" s="50"/>
      <c r="C33" s="33">
        <v>-1699930.4</v>
      </c>
      <c r="D33" s="33">
        <v>118641.7</v>
      </c>
      <c r="E33" s="34">
        <f t="shared" si="5"/>
        <v>-6.979209266449968</v>
      </c>
      <c r="F33" s="33">
        <v>0</v>
      </c>
      <c r="G33" s="34">
        <f t="shared" si="6"/>
        <v>0</v>
      </c>
      <c r="H33" s="33">
        <v>0</v>
      </c>
      <c r="I33" s="34"/>
      <c r="J33" s="33">
        <v>0</v>
      </c>
      <c r="K33" s="35"/>
    </row>
    <row r="34" ht="18.75">
      <c r="A34" s="10"/>
    </row>
  </sheetData>
  <sheetProtection/>
  <mergeCells count="7">
    <mergeCell ref="A1:K1"/>
    <mergeCell ref="A3:A4"/>
    <mergeCell ref="D3:E3"/>
    <mergeCell ref="F3:G3"/>
    <mergeCell ref="H3:I3"/>
    <mergeCell ref="J3:K3"/>
    <mergeCell ref="B3:B4"/>
  </mergeCells>
  <printOptions/>
  <pageMargins left="0.11811023622047245" right="0.11811023622047245" top="0.11811023622047245" bottom="0.11811023622047245" header="0" footer="0.196850393700787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Zelenov</dc:creator>
  <cp:keywords/>
  <dc:description/>
  <cp:lastModifiedBy>Lobach IA.</cp:lastModifiedBy>
  <cp:lastPrinted>2021-10-29T11:48:23Z</cp:lastPrinted>
  <dcterms:created xsi:type="dcterms:W3CDTF">1997-08-11T14:29:14Z</dcterms:created>
  <dcterms:modified xsi:type="dcterms:W3CDTF">2021-10-29T11:49:01Z</dcterms:modified>
  <cp:category/>
  <cp:version/>
  <cp:contentType/>
  <cp:contentStatus/>
</cp:coreProperties>
</file>